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6" i="1"/>
  <c r="G4"/>
  <c r="F3"/>
  <c r="F7"/>
  <c r="F5"/>
  <c r="G10"/>
  <c r="I10" s="1"/>
  <c r="F10"/>
  <c r="G9"/>
  <c r="H9" s="1"/>
  <c r="F9"/>
  <c r="G8"/>
  <c r="I8" s="1"/>
  <c r="F8"/>
  <c r="I12"/>
  <c r="G11"/>
  <c r="I11" s="1"/>
  <c r="G13"/>
  <c r="I13" s="1"/>
  <c r="G14"/>
  <c r="I14" s="1"/>
  <c r="G15"/>
  <c r="H15" s="1"/>
  <c r="I17"/>
  <c r="I18"/>
  <c r="F18"/>
  <c r="F13"/>
  <c r="F14"/>
  <c r="F15"/>
  <c r="F17"/>
  <c r="F11"/>
  <c r="F12"/>
  <c r="G7"/>
  <c r="H7" s="1"/>
  <c r="G6"/>
  <c r="I6" s="1"/>
  <c r="G5"/>
  <c r="I5" s="1"/>
  <c r="F6"/>
  <c r="F4"/>
  <c r="G3"/>
  <c r="I9" l="1"/>
  <c r="I15"/>
  <c r="H12"/>
  <c r="H4"/>
  <c r="H6"/>
  <c r="H14"/>
  <c r="H11"/>
  <c r="H8"/>
  <c r="I7"/>
  <c r="I20" s="1"/>
  <c r="H17"/>
  <c r="H18"/>
  <c r="H13"/>
  <c r="H10"/>
  <c r="J10" s="1"/>
  <c r="H5"/>
  <c r="H3"/>
  <c r="F20"/>
  <c r="G20"/>
  <c r="J20" l="1"/>
  <c r="J23" s="1"/>
  <c r="H20"/>
  <c r="G23" s="1"/>
  <c r="K23" l="1"/>
</calcChain>
</file>

<file path=xl/comments1.xml><?xml version="1.0" encoding="utf-8"?>
<comments xmlns="http://schemas.openxmlformats.org/spreadsheetml/2006/main">
  <authors>
    <author>USR</author>
    <author>Dave</author>
  </authors>
  <commentList>
    <comment ref="C9" authorId="0">
      <text>
        <r>
          <rPr>
            <b/>
            <sz val="8"/>
            <color indexed="81"/>
            <rFont val="Tahoma"/>
            <family val="2"/>
          </rPr>
          <t>USR:</t>
        </r>
        <r>
          <rPr>
            <sz val="8"/>
            <color indexed="81"/>
            <rFont val="Tahoma"/>
            <family val="2"/>
          </rPr>
          <t xml:space="preserve">
York Marble
</t>
        </r>
      </text>
    </comment>
    <comment ref="C12" authorId="1">
      <text>
        <r>
          <rPr>
            <b/>
            <sz val="8"/>
            <color indexed="81"/>
            <rFont val="Tahoma"/>
            <family val="2"/>
          </rPr>
          <t>Dave:</t>
        </r>
        <r>
          <rPr>
            <sz val="8"/>
            <color indexed="81"/>
            <rFont val="Tahoma"/>
            <family val="2"/>
          </rPr>
          <t xml:space="preserve">
Appliance Canada - PAID
</t>
        </r>
      </text>
    </comment>
    <comment ref="C15" authorId="1">
      <text>
        <r>
          <rPr>
            <b/>
            <sz val="8"/>
            <color indexed="81"/>
            <rFont val="Tahoma"/>
            <family val="2"/>
          </rPr>
          <t xml:space="preserve">Dave:
</t>
        </r>
        <r>
          <rPr>
            <sz val="8"/>
            <color indexed="81"/>
            <rFont val="Tahoma"/>
            <family val="2"/>
          </rPr>
          <t>Appliance Canada - PAID</t>
        </r>
      </text>
    </comment>
    <comment ref="C18" authorId="0">
      <text>
        <r>
          <rPr>
            <b/>
            <sz val="8"/>
            <color indexed="81"/>
            <rFont val="Tahoma"/>
            <family val="2"/>
          </rPr>
          <t>USR:</t>
        </r>
        <r>
          <rPr>
            <sz val="8"/>
            <color indexed="81"/>
            <rFont val="Tahoma"/>
            <family val="2"/>
          </rPr>
          <t xml:space="preserve">
Appliance Canada - PAID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USR:</t>
        </r>
        <r>
          <rPr>
            <sz val="8"/>
            <color indexed="81"/>
            <rFont val="Tahoma"/>
            <family val="2"/>
          </rPr>
          <t xml:space="preserve">
Sears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USR:</t>
        </r>
        <r>
          <rPr>
            <sz val="8"/>
            <color indexed="81"/>
            <rFont val="Tahoma"/>
            <family val="2"/>
          </rPr>
          <t xml:space="preserve">
sears</t>
        </r>
      </text>
    </comment>
    <comment ref="C27" authorId="0">
      <text>
        <r>
          <rPr>
            <b/>
            <sz val="8"/>
            <color indexed="81"/>
            <rFont val="Tahoma"/>
            <family val="2"/>
          </rPr>
          <t>USR:</t>
        </r>
        <r>
          <rPr>
            <sz val="8"/>
            <color indexed="81"/>
            <rFont val="Tahoma"/>
            <family val="2"/>
          </rPr>
          <t xml:space="preserve">
homedepot
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USR:</t>
        </r>
        <r>
          <rPr>
            <sz val="8"/>
            <color indexed="81"/>
            <rFont val="Tahoma"/>
            <family val="2"/>
          </rPr>
          <t xml:space="preserve">
RONA
</t>
        </r>
      </text>
    </comment>
  </commentList>
</comments>
</file>

<file path=xl/sharedStrings.xml><?xml version="1.0" encoding="utf-8"?>
<sst xmlns="http://schemas.openxmlformats.org/spreadsheetml/2006/main" count="41" uniqueCount="40">
  <si>
    <t>Counter-top</t>
  </si>
  <si>
    <t>Lighting</t>
  </si>
  <si>
    <t>Dishwashers</t>
  </si>
  <si>
    <t>Ranges</t>
  </si>
  <si>
    <t>Fridges</t>
  </si>
  <si>
    <t>Sinks</t>
  </si>
  <si>
    <t>hanging lights</t>
  </si>
  <si>
    <t>Microwave</t>
  </si>
  <si>
    <t>Cabinets</t>
  </si>
  <si>
    <t>Faucet</t>
  </si>
  <si>
    <t>Gas line</t>
  </si>
  <si>
    <t>flooring  ($5 X 120 sq/ft)</t>
  </si>
  <si>
    <t>Other</t>
  </si>
  <si>
    <t>Painting</t>
  </si>
  <si>
    <t>backsplash 25 sq/ft x 16</t>
  </si>
  <si>
    <t>GST</t>
  </si>
  <si>
    <t>TOTAL</t>
  </si>
  <si>
    <t>Moulding</t>
  </si>
  <si>
    <t>Contractor</t>
  </si>
  <si>
    <t>California Kitchens</t>
  </si>
  <si>
    <t>Bosch HDI7282C Integra™ Dual Fuel Range</t>
  </si>
  <si>
    <t>Bosch 24" Integra 500 Series</t>
  </si>
  <si>
    <t>Caesar Stone - Pure White</t>
  </si>
  <si>
    <t>Genius® Prestige® Inverter® Over-the-Range Stainless Steel Microwave</t>
  </si>
  <si>
    <t>ESTIMATE</t>
  </si>
  <si>
    <t>Blanco DIVA</t>
  </si>
  <si>
    <t>RADIUS 10 U MAXI</t>
  </si>
  <si>
    <t>PST</t>
  </si>
  <si>
    <t>Bosch B22CS50SNS 300 Linea Series 22.0 cu. ft. Counter-Depth Side by Side Refrigerator </t>
  </si>
  <si>
    <t>Oborne Contracting</t>
  </si>
  <si>
    <t>PAID</t>
  </si>
  <si>
    <t>REMAINING</t>
  </si>
  <si>
    <t>Dishwasher - http://www.bosch-home.ca/en/products/dishwashers/dishwashers/concealed-controls/SHX45P05UC.html?source=browse</t>
  </si>
  <si>
    <t>Fridge - http://www.bosch-home.ca/en/B22CS50SNS.html?source=search</t>
  </si>
  <si>
    <t>Microwave - https://panasonic.ca/English/appliance/Microwave/NNSD297S.asp</t>
  </si>
  <si>
    <t>Faucet - http://www.blancocanada.com/frames/BlancoStart.htm?/pages/DC-St-Produc00-Kit0-PROFES-DIVAF000.htm</t>
  </si>
  <si>
    <t>Sink - http://www.blancocanada.com/frames/BlancoStart.htm?/pages/DC-St-Produc00-STAINL00-SteelArt-RADIUS-401009.htm</t>
  </si>
  <si>
    <t>Joists</t>
  </si>
  <si>
    <t xml:space="preserve"> </t>
  </si>
  <si>
    <t xml:space="preserve">   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</si>
</sst>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4" fillId="0" borderId="1" xfId="0" applyFont="1" applyFill="1" applyBorder="1"/>
    <xf numFmtId="44" fontId="6" fillId="0" borderId="1" xfId="1" applyFont="1" applyFill="1" applyBorder="1"/>
    <xf numFmtId="0" fontId="4" fillId="0" borderId="0" xfId="0" applyFont="1" applyBorder="1"/>
    <xf numFmtId="0" fontId="4" fillId="0" borderId="0" xfId="0" applyFont="1"/>
    <xf numFmtId="44" fontId="4" fillId="0" borderId="0" xfId="1" applyFont="1"/>
    <xf numFmtId="44" fontId="4" fillId="0" borderId="0" xfId="0" applyNumberFormat="1" applyFont="1"/>
    <xf numFmtId="44" fontId="7" fillId="0" borderId="0" xfId="0" applyNumberFormat="1" applyFont="1"/>
    <xf numFmtId="0" fontId="4" fillId="0" borderId="2" xfId="0" applyFont="1" applyBorder="1"/>
    <xf numFmtId="44" fontId="4" fillId="0" borderId="0" xfId="0" applyNumberFormat="1" applyFont="1" applyBorder="1"/>
    <xf numFmtId="44" fontId="4" fillId="0" borderId="1" xfId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5" fillId="2" borderId="1" xfId="0" applyFont="1" applyFill="1" applyBorder="1"/>
    <xf numFmtId="0" fontId="8" fillId="2" borderId="1" xfId="0" applyFont="1" applyFill="1" applyBorder="1"/>
    <xf numFmtId="44" fontId="4" fillId="2" borderId="1" xfId="1" applyFont="1" applyFill="1" applyBorder="1"/>
    <xf numFmtId="44" fontId="6" fillId="2" borderId="1" xfId="1" applyFont="1" applyFill="1" applyBorder="1"/>
    <xf numFmtId="0" fontId="8" fillId="3" borderId="1" xfId="0" applyFont="1" applyFill="1" applyBorder="1"/>
    <xf numFmtId="44" fontId="6" fillId="3" borderId="1" xfId="1" applyFont="1" applyFill="1" applyBorder="1"/>
    <xf numFmtId="0" fontId="5" fillId="3" borderId="1" xfId="0" applyFont="1" applyFill="1" applyBorder="1"/>
    <xf numFmtId="44" fontId="4" fillId="3" borderId="1" xfId="1" applyFont="1" applyFill="1" applyBorder="1"/>
    <xf numFmtId="44" fontId="4" fillId="4" borderId="1" xfId="1" applyFont="1" applyFill="1" applyBorder="1"/>
    <xf numFmtId="44" fontId="4" fillId="0" borderId="3" xfId="0" applyNumberFormat="1" applyFont="1" applyBorder="1"/>
    <xf numFmtId="0" fontId="4" fillId="0" borderId="4" xfId="0" applyFont="1" applyBorder="1"/>
    <xf numFmtId="44" fontId="4" fillId="2" borderId="1" xfId="0" applyNumberFormat="1" applyFont="1" applyFill="1" applyBorder="1"/>
    <xf numFmtId="44" fontId="4" fillId="4" borderId="1" xfId="0" applyNumberFormat="1" applyFont="1" applyFill="1" applyBorder="1"/>
    <xf numFmtId="0" fontId="6" fillId="4" borderId="1" xfId="0" applyFont="1" applyFill="1" applyBorder="1" applyAlignment="1">
      <alignment wrapText="1"/>
    </xf>
    <xf numFmtId="44" fontId="6" fillId="4" borderId="1" xfId="1" applyFont="1" applyFill="1" applyBorder="1"/>
    <xf numFmtId="0" fontId="6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5" fillId="0" borderId="0" xfId="0" applyFont="1"/>
    <xf numFmtId="0" fontId="9" fillId="0" borderId="0" xfId="2" applyAlignment="1" applyProtection="1"/>
    <xf numFmtId="44" fontId="4" fillId="0" borderId="5" xfId="1" applyFont="1" applyBorder="1" applyAlignment="1">
      <alignment wrapText="1"/>
    </xf>
    <xf numFmtId="44" fontId="4" fillId="0" borderId="5" xfId="1" applyFont="1" applyBorder="1"/>
    <xf numFmtId="44" fontId="4" fillId="0" borderId="5" xfId="0" applyNumberFormat="1" applyFont="1" applyBorder="1"/>
    <xf numFmtId="44" fontId="4" fillId="4" borderId="7" xfId="1" applyFont="1" applyFill="1" applyBorder="1" applyAlignment="1">
      <alignment wrapText="1"/>
    </xf>
    <xf numFmtId="44" fontId="4" fillId="4" borderId="8" xfId="1" applyFont="1" applyFill="1" applyBorder="1"/>
    <xf numFmtId="44" fontId="4" fillId="4" borderId="8" xfId="0" applyNumberFormat="1" applyFont="1" applyFill="1" applyBorder="1"/>
    <xf numFmtId="44" fontId="4" fillId="4" borderId="9" xfId="1" applyFont="1" applyFill="1" applyBorder="1" applyAlignment="1">
      <alignment wrapText="1"/>
    </xf>
    <xf numFmtId="44" fontId="4" fillId="4" borderId="10" xfId="1" applyFont="1" applyFill="1" applyBorder="1"/>
    <xf numFmtId="44" fontId="4" fillId="4" borderId="10" xfId="0" applyNumberFormat="1" applyFont="1" applyFill="1" applyBorder="1"/>
    <xf numFmtId="44" fontId="4" fillId="4" borderId="11" xfId="1" applyFont="1" applyFill="1" applyBorder="1" applyAlignment="1">
      <alignment wrapText="1"/>
    </xf>
    <xf numFmtId="44" fontId="4" fillId="4" borderId="14" xfId="1" applyFont="1" applyFill="1" applyBorder="1" applyAlignment="1">
      <alignment horizontal="center"/>
    </xf>
    <xf numFmtId="44" fontId="4" fillId="0" borderId="15" xfId="1" applyFont="1" applyBorder="1" applyAlignment="1">
      <alignment wrapText="1"/>
    </xf>
    <xf numFmtId="44" fontId="4" fillId="0" borderId="16" xfId="1" applyFont="1" applyBorder="1"/>
    <xf numFmtId="44" fontId="4" fillId="0" borderId="16" xfId="0" applyNumberFormat="1" applyFont="1" applyBorder="1"/>
    <xf numFmtId="44" fontId="4" fillId="0" borderId="17" xfId="1" applyFont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44" fontId="4" fillId="4" borderId="18" xfId="1" applyFont="1" applyFill="1" applyBorder="1" applyAlignment="1">
      <alignment wrapText="1"/>
    </xf>
    <xf numFmtId="44" fontId="4" fillId="4" borderId="19" xfId="1" applyFont="1" applyFill="1" applyBorder="1"/>
    <xf numFmtId="44" fontId="4" fillId="4" borderId="19" xfId="0" applyNumberFormat="1" applyFont="1" applyFill="1" applyBorder="1"/>
    <xf numFmtId="0" fontId="5" fillId="5" borderId="0" xfId="0" applyFont="1" applyFill="1"/>
    <xf numFmtId="44" fontId="4" fillId="5" borderId="0" xfId="0" applyNumberFormat="1" applyFont="1" applyFill="1"/>
    <xf numFmtId="44" fontId="4" fillId="4" borderId="6" xfId="1" applyFont="1" applyFill="1" applyBorder="1" applyAlignment="1">
      <alignment wrapText="1"/>
    </xf>
    <xf numFmtId="44" fontId="4" fillId="4" borderId="6" xfId="1" applyFont="1" applyFill="1" applyBorder="1"/>
    <xf numFmtId="44" fontId="4" fillId="4" borderId="6" xfId="0" applyNumberFormat="1" applyFont="1" applyFill="1" applyBorder="1"/>
    <xf numFmtId="0" fontId="5" fillId="2" borderId="5" xfId="0" applyFont="1" applyFill="1" applyBorder="1" applyAlignment="1">
      <alignment horizontal="center"/>
    </xf>
    <xf numFmtId="44" fontId="4" fillId="4" borderId="12" xfId="1" applyFont="1" applyFill="1" applyBorder="1" applyAlignment="1">
      <alignment horizontal="center"/>
    </xf>
    <xf numFmtId="44" fontId="4" fillId="4" borderId="13" xfId="1" applyFont="1" applyFill="1" applyBorder="1" applyAlignment="1">
      <alignment horizontal="center"/>
    </xf>
    <xf numFmtId="44" fontId="4" fillId="4" borderId="14" xfId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bosch-home.ca/en/B22CS50SNS.html?source=search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bosch-home.ca/products/cooking/ranges/HDI7282C.html?source=browse" TargetMode="External"/><Relationship Id="rId1" Type="http://schemas.openxmlformats.org/officeDocument/2006/relationships/hyperlink" Target="http://www.bosch-home.ca/en/products/dishwashers/dishwashers/concealed-controls/SHX45P05UC.html?source=browse" TargetMode="External"/><Relationship Id="rId6" Type="http://schemas.openxmlformats.org/officeDocument/2006/relationships/hyperlink" Target="http://www.blancocanada.com/frames/BlancoStart.htm?/pages/DC-St-Produc00-STAINL00-SteelArt-RADIUS-401009.htm" TargetMode="External"/><Relationship Id="rId5" Type="http://schemas.openxmlformats.org/officeDocument/2006/relationships/hyperlink" Target="http://www.blancocanada.com/frames/BlancoStart.htm?/pages/DC-St-Produc00-Kit0-PROFES-DIVAF000.htm" TargetMode="External"/><Relationship Id="rId4" Type="http://schemas.openxmlformats.org/officeDocument/2006/relationships/hyperlink" Target="https://panasonic.ca/English/appliance/Microwave/NNSD297S.asp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2"/>
  <sheetViews>
    <sheetView tabSelected="1" topLeftCell="C1" workbookViewId="0">
      <selection activeCell="L12" sqref="L12"/>
    </sheetView>
  </sheetViews>
  <sheetFormatPr defaultRowHeight="12.75"/>
  <cols>
    <col min="1" max="1" width="2.28515625" style="4" customWidth="1"/>
    <col min="2" max="2" width="41.42578125" style="4" bestFit="1" customWidth="1"/>
    <col min="3" max="3" width="11.28515625" style="5" bestFit="1" customWidth="1"/>
    <col min="4" max="4" width="4" style="4" customWidth="1"/>
    <col min="5" max="5" width="2.28515625" style="4" customWidth="1"/>
    <col min="6" max="6" width="66.42578125" style="4" customWidth="1"/>
    <col min="7" max="7" width="14.28515625" style="4" bestFit="1" customWidth="1"/>
    <col min="8" max="9" width="11.28515625" style="4" bestFit="1" customWidth="1"/>
    <col min="10" max="10" width="14.28515625" style="4" customWidth="1"/>
    <col min="11" max="11" width="11.42578125" style="4" bestFit="1" customWidth="1"/>
    <col min="12" max="12" width="10.28515625" style="4" bestFit="1" customWidth="1"/>
    <col min="13" max="16384" width="9.140625" style="4"/>
  </cols>
  <sheetData>
    <row r="1" spans="2:14">
      <c r="D1" s="3"/>
    </row>
    <row r="2" spans="2:14" ht="13.5" thickBot="1">
      <c r="B2" s="13" t="s">
        <v>18</v>
      </c>
      <c r="C2" s="15"/>
      <c r="D2" s="8"/>
      <c r="F2" s="57" t="s">
        <v>24</v>
      </c>
      <c r="G2" s="57"/>
      <c r="H2" s="47" t="s">
        <v>15</v>
      </c>
      <c r="I2" s="47" t="s">
        <v>27</v>
      </c>
      <c r="J2" s="48" t="s">
        <v>30</v>
      </c>
    </row>
    <row r="3" spans="2:14" ht="13.5" thickBot="1">
      <c r="B3" s="1" t="s">
        <v>29</v>
      </c>
      <c r="C3" s="10">
        <v>17212</v>
      </c>
      <c r="D3" s="8"/>
      <c r="F3" s="43" t="str">
        <f>B3</f>
        <v>Oborne Contracting</v>
      </c>
      <c r="G3" s="44">
        <f>C3</f>
        <v>17212</v>
      </c>
      <c r="H3" s="45">
        <f t="shared" ref="H3:H5" si="0">G3*0.05</f>
        <v>860.6</v>
      </c>
      <c r="I3" s="45"/>
      <c r="J3" s="46">
        <v>12651.19</v>
      </c>
      <c r="L3" s="4">
        <v>5421.93</v>
      </c>
    </row>
    <row r="4" spans="2:14" ht="13.5" thickBot="1">
      <c r="B4" s="1"/>
      <c r="C4" s="10"/>
      <c r="D4" s="8"/>
      <c r="F4" s="36" t="str">
        <f>B6</f>
        <v>California Kitchens</v>
      </c>
      <c r="G4" s="36">
        <f>C6</f>
        <v>17400</v>
      </c>
      <c r="H4" s="36">
        <f t="shared" si="0"/>
        <v>870</v>
      </c>
      <c r="I4" s="36"/>
      <c r="J4" s="36">
        <v>18270</v>
      </c>
      <c r="L4" s="4">
        <v>3614.63</v>
      </c>
    </row>
    <row r="5" spans="2:14" ht="13.5" thickBot="1">
      <c r="B5" s="14" t="s">
        <v>8</v>
      </c>
      <c r="C5" s="16"/>
      <c r="D5" s="8"/>
      <c r="F5" s="43" t="str">
        <f>B9</f>
        <v>Caesar Stone - Pure White</v>
      </c>
      <c r="G5" s="44">
        <f>C9</f>
        <v>3724</v>
      </c>
      <c r="H5" s="45">
        <f t="shared" si="0"/>
        <v>186.20000000000002</v>
      </c>
      <c r="I5" s="45">
        <f t="shared" ref="I5" si="1">G5*0.08</f>
        <v>297.92</v>
      </c>
      <c r="J5" s="46">
        <v>0</v>
      </c>
      <c r="L5" s="4">
        <v>3614.63</v>
      </c>
    </row>
    <row r="6" spans="2:14" ht="15" customHeight="1">
      <c r="B6" s="11" t="s">
        <v>19</v>
      </c>
      <c r="C6" s="2">
        <v>17400</v>
      </c>
      <c r="D6" s="8"/>
      <c r="F6" s="35" t="str">
        <f>B12</f>
        <v>Bosch HDI7282C Integra™ Dual Fuel Range</v>
      </c>
      <c r="G6" s="36">
        <f>C12</f>
        <v>2700</v>
      </c>
      <c r="H6" s="37">
        <f>G6*0.05</f>
        <v>135</v>
      </c>
      <c r="I6" s="37">
        <f>G6*0.08</f>
        <v>216</v>
      </c>
      <c r="J6" s="58">
        <v>7966.5</v>
      </c>
      <c r="L6" s="4">
        <f>SUM(L3:L5)</f>
        <v>12651.190000000002</v>
      </c>
    </row>
    <row r="7" spans="2:14" ht="25.5">
      <c r="B7" s="11"/>
      <c r="C7" s="2"/>
      <c r="D7" s="8"/>
      <c r="F7" s="41" t="str">
        <f>B15</f>
        <v>Bosch B22CS50SNS 300 Linea Series 22.0 cu. ft. Counter-Depth Side by Side Refrigerator </v>
      </c>
      <c r="G7" s="21">
        <f>C15</f>
        <v>2750</v>
      </c>
      <c r="H7" s="25">
        <f t="shared" ref="H7:H18" si="2">G7*0.05</f>
        <v>137.5</v>
      </c>
      <c r="I7" s="25">
        <f t="shared" ref="I7:I18" si="3">G7*0.08</f>
        <v>220</v>
      </c>
      <c r="J7" s="59"/>
    </row>
    <row r="8" spans="2:14">
      <c r="B8" s="13" t="s">
        <v>0</v>
      </c>
      <c r="C8" s="15"/>
      <c r="D8" s="8"/>
      <c r="F8" s="41" t="str">
        <f>B18</f>
        <v>Bosch 24" Integra 500 Series</v>
      </c>
      <c r="G8" s="21">
        <f>C18</f>
        <v>1050</v>
      </c>
      <c r="H8" s="25">
        <f t="shared" si="2"/>
        <v>52.5</v>
      </c>
      <c r="I8" s="25">
        <f t="shared" si="3"/>
        <v>84</v>
      </c>
      <c r="J8" s="59"/>
    </row>
    <row r="9" spans="2:14" ht="13.5" thickBot="1">
      <c r="B9" s="1" t="s">
        <v>22</v>
      </c>
      <c r="C9" s="10">
        <v>3724</v>
      </c>
      <c r="D9" s="8"/>
      <c r="F9" s="38" t="str">
        <f>B21</f>
        <v>Genius® Prestige® Inverter® Over-the-Range Stainless Steel Microwave</v>
      </c>
      <c r="G9" s="39">
        <f>C21</f>
        <v>550</v>
      </c>
      <c r="H9" s="40">
        <f t="shared" si="2"/>
        <v>27.5</v>
      </c>
      <c r="I9" s="40">
        <f t="shared" si="3"/>
        <v>44</v>
      </c>
      <c r="J9" s="60"/>
    </row>
    <row r="10" spans="2:14">
      <c r="B10" s="1"/>
      <c r="C10" s="10"/>
      <c r="D10" s="8"/>
      <c r="F10" s="35" t="str">
        <f>B24</f>
        <v>RADIUS 10 U MAXI</v>
      </c>
      <c r="G10" s="36">
        <f>C24</f>
        <v>999</v>
      </c>
      <c r="H10" s="37">
        <f t="shared" si="2"/>
        <v>49.95</v>
      </c>
      <c r="I10" s="37">
        <f t="shared" si="3"/>
        <v>79.92</v>
      </c>
      <c r="J10" s="58">
        <f>SUM(G10:I11)</f>
        <v>1805.7400000000002</v>
      </c>
      <c r="L10" s="6"/>
    </row>
    <row r="11" spans="2:14" ht="15.75" customHeight="1" thickBot="1">
      <c r="B11" s="17" t="s">
        <v>3</v>
      </c>
      <c r="C11" s="18"/>
      <c r="D11" s="8"/>
      <c r="F11" s="38" t="str">
        <f>B30</f>
        <v>Blanco DIVA</v>
      </c>
      <c r="G11" s="39">
        <f>C30</f>
        <v>599</v>
      </c>
      <c r="H11" s="40">
        <f>G11*0.05</f>
        <v>29.950000000000003</v>
      </c>
      <c r="I11" s="40">
        <f>G11*0.08</f>
        <v>47.92</v>
      </c>
      <c r="J11" s="60"/>
    </row>
    <row r="12" spans="2:14">
      <c r="B12" s="26" t="s">
        <v>20</v>
      </c>
      <c r="C12" s="27">
        <v>2700</v>
      </c>
      <c r="D12" s="3"/>
      <c r="F12" s="54" t="str">
        <f>B27</f>
        <v>hanging lights</v>
      </c>
      <c r="G12" s="55">
        <v>300</v>
      </c>
      <c r="H12" s="56">
        <f t="shared" si="2"/>
        <v>15</v>
      </c>
      <c r="I12" s="56">
        <f t="shared" si="3"/>
        <v>24</v>
      </c>
      <c r="J12" s="55">
        <v>339</v>
      </c>
      <c r="L12" s="6"/>
    </row>
    <row r="13" spans="2:14" ht="13.5" thickBot="1">
      <c r="B13" s="12"/>
      <c r="C13" s="2"/>
      <c r="D13" s="3"/>
      <c r="F13" s="32" t="str">
        <f t="shared" ref="F13:G15" si="4">B33</f>
        <v>Gas line</v>
      </c>
      <c r="G13" s="33">
        <f t="shared" si="4"/>
        <v>650</v>
      </c>
      <c r="H13" s="34">
        <f t="shared" si="2"/>
        <v>32.5</v>
      </c>
      <c r="I13" s="34">
        <f t="shared" si="3"/>
        <v>52</v>
      </c>
      <c r="J13" s="33">
        <v>0</v>
      </c>
      <c r="N13" s="4" t="s">
        <v>39</v>
      </c>
    </row>
    <row r="14" spans="2:14" ht="15" customHeight="1">
      <c r="B14" s="17" t="s">
        <v>4</v>
      </c>
      <c r="C14" s="18"/>
      <c r="D14" s="3"/>
      <c r="F14" s="35" t="str">
        <f t="shared" si="4"/>
        <v>backsplash 25 sq/ft x 16</v>
      </c>
      <c r="G14" s="36">
        <f t="shared" si="4"/>
        <v>400</v>
      </c>
      <c r="H14" s="37">
        <f t="shared" si="2"/>
        <v>20</v>
      </c>
      <c r="I14" s="37">
        <f t="shared" si="3"/>
        <v>32</v>
      </c>
      <c r="J14" s="58">
        <v>1339.95</v>
      </c>
    </row>
    <row r="15" spans="2:14" ht="26.25" thickBot="1">
      <c r="B15" s="26" t="s">
        <v>28</v>
      </c>
      <c r="C15" s="27">
        <v>2750</v>
      </c>
      <c r="D15" s="3"/>
      <c r="F15" s="38" t="str">
        <f t="shared" si="4"/>
        <v>flooring  ($5 X 120 sq/ft)</v>
      </c>
      <c r="G15" s="39">
        <f t="shared" si="4"/>
        <v>600</v>
      </c>
      <c r="H15" s="40">
        <f t="shared" si="2"/>
        <v>30</v>
      </c>
      <c r="I15" s="40">
        <f t="shared" si="3"/>
        <v>48</v>
      </c>
      <c r="J15" s="60"/>
    </row>
    <row r="16" spans="2:14" ht="13.5" thickBot="1">
      <c r="B16" s="1"/>
      <c r="C16" s="1"/>
      <c r="D16" s="3"/>
      <c r="F16" s="49" t="s">
        <v>37</v>
      </c>
      <c r="G16" s="50">
        <v>800</v>
      </c>
      <c r="H16" s="51"/>
      <c r="I16" s="51"/>
      <c r="J16" s="42">
        <v>800</v>
      </c>
    </row>
    <row r="17" spans="2:11" ht="13.5" thickBot="1">
      <c r="B17" s="17" t="s">
        <v>2</v>
      </c>
      <c r="C17" s="18"/>
      <c r="D17" s="3"/>
      <c r="F17" s="43" t="str">
        <f>B36</f>
        <v>Moulding</v>
      </c>
      <c r="G17" s="44">
        <v>0</v>
      </c>
      <c r="H17" s="45">
        <f t="shared" si="2"/>
        <v>0</v>
      </c>
      <c r="I17" s="45">
        <f t="shared" si="3"/>
        <v>0</v>
      </c>
      <c r="J17" s="46">
        <v>0</v>
      </c>
    </row>
    <row r="18" spans="2:11" ht="13.5" thickBot="1">
      <c r="B18" s="28" t="s">
        <v>21</v>
      </c>
      <c r="C18" s="27">
        <v>1050</v>
      </c>
      <c r="D18" s="3"/>
      <c r="F18" s="43" t="str">
        <f>B37</f>
        <v>Painting</v>
      </c>
      <c r="G18" s="44">
        <v>200</v>
      </c>
      <c r="H18" s="45">
        <f t="shared" si="2"/>
        <v>10</v>
      </c>
      <c r="I18" s="45">
        <f t="shared" si="3"/>
        <v>16</v>
      </c>
      <c r="J18" s="46">
        <v>226</v>
      </c>
    </row>
    <row r="19" spans="2:11">
      <c r="B19" s="1"/>
      <c r="C19" s="10"/>
      <c r="D19" s="3"/>
      <c r="F19" s="5"/>
    </row>
    <row r="20" spans="2:11">
      <c r="B20" s="19" t="s">
        <v>7</v>
      </c>
      <c r="C20" s="20"/>
      <c r="D20" s="8"/>
      <c r="E20" s="22"/>
      <c r="F20" s="24">
        <f>SUM(F3:F18)</f>
        <v>0</v>
      </c>
      <c r="G20" s="24">
        <f>SUM(G3:G18)</f>
        <v>49934</v>
      </c>
      <c r="H20" s="24">
        <f>SUM(H3:H18)</f>
        <v>2456.6999999999998</v>
      </c>
      <c r="I20" s="24">
        <f>SUM(I3:I18)</f>
        <v>1161.76</v>
      </c>
      <c r="J20" s="24">
        <f>SUM(J3:J18)</f>
        <v>43398.38</v>
      </c>
    </row>
    <row r="21" spans="2:11" ht="25.5">
      <c r="B21" s="26" t="s">
        <v>23</v>
      </c>
      <c r="C21" s="27">
        <v>550</v>
      </c>
      <c r="D21" s="8"/>
      <c r="E21" s="9"/>
      <c r="F21" s="23"/>
    </row>
    <row r="22" spans="2:11" ht="15.75">
      <c r="B22" s="11"/>
      <c r="C22" s="2"/>
      <c r="D22" s="3"/>
      <c r="F22" s="7"/>
      <c r="G22" s="30" t="s">
        <v>16</v>
      </c>
      <c r="J22" s="30" t="s">
        <v>30</v>
      </c>
      <c r="K22" s="52" t="s">
        <v>31</v>
      </c>
    </row>
    <row r="23" spans="2:11" ht="15.75">
      <c r="B23" s="19" t="s">
        <v>5</v>
      </c>
      <c r="C23" s="20"/>
      <c r="D23" s="3"/>
      <c r="E23" s="7"/>
      <c r="G23" s="7">
        <f>SUM(G20:I20)</f>
        <v>53552.46</v>
      </c>
      <c r="H23" s="6"/>
      <c r="I23" s="6"/>
      <c r="J23" s="7">
        <f>J20</f>
        <v>43398.38</v>
      </c>
      <c r="K23" s="53">
        <f>G23-J23</f>
        <v>10154.080000000002</v>
      </c>
    </row>
    <row r="24" spans="2:11">
      <c r="B24" s="29" t="s">
        <v>26</v>
      </c>
      <c r="C24" s="21">
        <v>999</v>
      </c>
      <c r="D24" s="3"/>
    </row>
    <row r="25" spans="2:11">
      <c r="B25" s="1"/>
      <c r="C25" s="10"/>
    </row>
    <row r="26" spans="2:11">
      <c r="B26" s="13" t="s">
        <v>1</v>
      </c>
      <c r="C26" s="15"/>
    </row>
    <row r="27" spans="2:11">
      <c r="B27" s="1" t="s">
        <v>6</v>
      </c>
      <c r="C27" s="10">
        <v>99</v>
      </c>
    </row>
    <row r="28" spans="2:11">
      <c r="B28" s="1"/>
      <c r="C28" s="10"/>
    </row>
    <row r="29" spans="2:11">
      <c r="B29" s="13" t="s">
        <v>9</v>
      </c>
      <c r="C29" s="15"/>
    </row>
    <row r="30" spans="2:11">
      <c r="B30" s="29" t="s">
        <v>25</v>
      </c>
      <c r="C30" s="21">
        <v>599</v>
      </c>
    </row>
    <row r="31" spans="2:11">
      <c r="B31" s="1"/>
      <c r="C31" s="10"/>
    </row>
    <row r="32" spans="2:11">
      <c r="B32" s="13" t="s">
        <v>12</v>
      </c>
      <c r="C32" s="15"/>
    </row>
    <row r="33" spans="2:6">
      <c r="B33" s="1" t="s">
        <v>10</v>
      </c>
      <c r="C33" s="10">
        <v>650</v>
      </c>
    </row>
    <row r="34" spans="2:6">
      <c r="B34" s="1" t="s">
        <v>14</v>
      </c>
      <c r="C34" s="10">
        <v>400</v>
      </c>
    </row>
    <row r="35" spans="2:6">
      <c r="B35" s="1" t="s">
        <v>11</v>
      </c>
      <c r="C35" s="10">
        <v>600</v>
      </c>
    </row>
    <row r="36" spans="2:6">
      <c r="B36" s="1" t="s">
        <v>17</v>
      </c>
      <c r="C36" s="10">
        <v>400</v>
      </c>
    </row>
    <row r="37" spans="2:6" ht="15">
      <c r="B37" s="1" t="s">
        <v>13</v>
      </c>
      <c r="C37" s="2">
        <v>600</v>
      </c>
      <c r="F37" s="31" t="s">
        <v>32</v>
      </c>
    </row>
    <row r="38" spans="2:6" ht="15">
      <c r="F38" s="31" t="s">
        <v>38</v>
      </c>
    </row>
    <row r="39" spans="2:6" ht="15">
      <c r="F39" s="31" t="s">
        <v>33</v>
      </c>
    </row>
    <row r="40" spans="2:6" ht="15">
      <c r="F40" s="31" t="s">
        <v>34</v>
      </c>
    </row>
    <row r="41" spans="2:6" ht="15">
      <c r="F41" s="31" t="s">
        <v>35</v>
      </c>
    </row>
    <row r="42" spans="2:6" ht="15">
      <c r="F42" s="31" t="s">
        <v>36</v>
      </c>
    </row>
  </sheetData>
  <mergeCells count="4">
    <mergeCell ref="F2:G2"/>
    <mergeCell ref="J6:J9"/>
    <mergeCell ref="J10:J11"/>
    <mergeCell ref="J14:J15"/>
  </mergeCells>
  <hyperlinks>
    <hyperlink ref="F37" r:id="rId1" display="http://www.bosch-home.ca/en/products/dishwashers/dishwashers/concealed-controls/SHX45P05UC.html?source=browse"/>
    <hyperlink ref="F38" r:id="rId2" display="http://bosch-home.ca/products/cooking/ranges/HDI7282C.html?source=browse"/>
    <hyperlink ref="F39" r:id="rId3" display="http://www.bosch-home.ca/en/B22CS50SNS.html?source=search"/>
    <hyperlink ref="F40" r:id="rId4" display="https://panasonic.ca/English/appliance/Microwave/NNSD297S.asp"/>
    <hyperlink ref="F41" r:id="rId5" display="http://www.blancocanada.com/frames/BlancoStart.htm?/pages/DC-St-Produc00-Kit0-PROFES-DIVAF000.htm"/>
    <hyperlink ref="F42" r:id="rId6" display="http://www.blancocanada.com/frames/BlancoStart.htm?/pages/DC-St-Produc00-STAINL00-SteelArt-RADIUS-401009.htm"/>
  </hyperlinks>
  <pageMargins left="0.7" right="0.7" top="0.75" bottom="0.75" header="0.3" footer="0.3"/>
  <pageSetup orientation="portrait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CBCSRC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dcterms:created xsi:type="dcterms:W3CDTF">2010-04-20T18:18:07Z</dcterms:created>
  <dcterms:modified xsi:type="dcterms:W3CDTF">2010-07-26T21:11:09Z</dcterms:modified>
</cp:coreProperties>
</file>